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cooperativebankltd-my.sharepoint.com/personal/ballav_timalsina_ncbl_coop/Documents/Desktop/"/>
    </mc:Choice>
  </mc:AlternateContent>
  <xr:revisionPtr revIDLastSave="31" documentId="8_{6E023E47-9616-432E-A173-F3CBCE161CBD}" xr6:coauthVersionLast="47" xr6:coauthVersionMax="47" xr10:uidLastSave="{C923DC23-0D3F-4762-A874-05E045B91B19}"/>
  <bookViews>
    <workbookView xWindow="-110" yWindow="-110" windowWidth="19420" windowHeight="10420" xr2:uid="{F4E5EADC-6562-4544-A74B-ACB54DF7AED6}"/>
  </bookViews>
  <sheets>
    <sheet name="Calculation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B11" i="1"/>
  <c r="B10" i="1"/>
  <c r="C18" i="1"/>
  <c r="C19" i="1"/>
  <c r="C20" i="1"/>
  <c r="B4" i="1"/>
  <c r="B6" i="1" l="1"/>
  <c r="B13" i="1" s="1"/>
  <c r="C13" i="1" l="1"/>
  <c r="C14" i="1" s="1"/>
  <c r="B14" i="1" s="1"/>
  <c r="B15" i="1" s="1"/>
  <c r="B16" i="1" s="1"/>
</calcChain>
</file>

<file path=xl/sharedStrings.xml><?xml version="1.0" encoding="utf-8"?>
<sst xmlns="http://schemas.openxmlformats.org/spreadsheetml/2006/main" count="26" uniqueCount="25">
  <si>
    <t>CONDITION</t>
  </si>
  <si>
    <t>CALCULATION</t>
  </si>
  <si>
    <t>Opening Date</t>
  </si>
  <si>
    <t>Deposit Amount</t>
  </si>
  <si>
    <t>Present Value</t>
  </si>
  <si>
    <t>Target Value</t>
  </si>
  <si>
    <t>Future Deposit</t>
  </si>
  <si>
    <t>Offer Rate</t>
  </si>
  <si>
    <t>Interest Payment Frequency</t>
  </si>
  <si>
    <t>Tax Position</t>
  </si>
  <si>
    <t>Net Interest</t>
  </si>
  <si>
    <t>Effective Annual Interest Rate</t>
  </si>
  <si>
    <t>Payment</t>
  </si>
  <si>
    <t>(1+r/m)^m-1</t>
  </si>
  <si>
    <t>Number of Months</t>
  </si>
  <si>
    <t>Extraction of Decimal Period</t>
  </si>
  <si>
    <t>Last Date</t>
  </si>
  <si>
    <t>Time Intelligent for Decimal Period - 365 Days a Year has been assumed</t>
  </si>
  <si>
    <t>Total Days</t>
  </si>
  <si>
    <t>Years</t>
  </si>
  <si>
    <t>Periods</t>
  </si>
  <si>
    <t>EAR</t>
  </si>
  <si>
    <t>Annual</t>
  </si>
  <si>
    <t>Semi Annual</t>
  </si>
  <si>
    <t>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</si>
</sst>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##\ &quot;TIMES&quot;"/>
    <numFmt numFmtId="165" formatCode="yyyy\-mm\-dd;@"/>
    <numFmt numFmtId="166" formatCode="_(* #,##0_);_(* \(#,##0\);_(* &quot;-&quot;??_);_(@_)"/>
    <numFmt numFmtId="167" formatCode="0.0000"/>
    <numFmt numFmtId="168" formatCode="_(* #,##0.00000_);_(* \(#,##0.00000\);_(* &quot;-&quot;??_);_(@_)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Arial Narrow"/>
      <family val="2"/>
    </font>
    <font>
      <sz val="15"/>
      <color theme="1"/>
      <name val="Arial Narrow"/>
      <family val="2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5"/>
      <color rgb="FFFF0000"/>
      <name val="Arial Narrow"/>
      <family val="2"/>
    </font>
    <font>
      <sz val="12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1">
    <xf numFmtId="0" fontId="0" fillId="0" borderId="0" xfId="0"/>
    <xf numFmtId="0" fontId="5" fillId="3" borderId="0" xfId="3" applyFont="1" applyFill="1" applyAlignment="1">
      <alignment horizontal="center"/>
    </xf>
    <xf numFmtId="168" fontId="0" fillId="0" borderId="0" xfId="1" applyNumberFormat="1" applyFont="1"/>
    <xf numFmtId="167" fontId="0" fillId="0" borderId="0" xfId="1" applyNumberFormat="1" applyFont="1"/>
    <xf numFmtId="43" fontId="0" fillId="0" borderId="0" xfId="0" applyNumberFormat="1"/>
    <xf numFmtId="165" fontId="0" fillId="0" borderId="0" xfId="0" applyNumberFormat="1"/>
    <xf numFmtId="166" fontId="6" fillId="0" borderId="0" xfId="1" applyNumberFormat="1" applyFont="1"/>
    <xf numFmtId="0" fontId="6" fillId="0" borderId="0" xfId="0" applyFont="1"/>
    <xf numFmtId="0" fontId="0" fillId="0" borderId="1" xfId="0" applyBorder="1"/>
    <xf numFmtId="0" fontId="4" fillId="3" borderId="2" xfId="0" applyFont="1" applyFill="1" applyBorder="1" applyProtection="1">
      <protection hidden="1"/>
    </xf>
    <xf numFmtId="165" fontId="3" fillId="4" borderId="3" xfId="1" applyNumberFormat="1" applyFont="1" applyFill="1" applyBorder="1" applyProtection="1">
      <protection locked="0"/>
    </xf>
    <xf numFmtId="0" fontId="4" fillId="3" borderId="4" xfId="0" applyFont="1" applyFill="1" applyBorder="1" applyProtection="1">
      <protection hidden="1"/>
    </xf>
    <xf numFmtId="39" fontId="3" fillId="4" borderId="5" xfId="1" applyNumberFormat="1" applyFont="1" applyFill="1" applyBorder="1" applyProtection="1">
      <protection locked="0"/>
    </xf>
    <xf numFmtId="39" fontId="3" fillId="3" borderId="5" xfId="1" applyNumberFormat="1" applyFont="1" applyFill="1" applyBorder="1" applyProtection="1"/>
    <xf numFmtId="164" fontId="3" fillId="4" borderId="5" xfId="2" applyNumberFormat="1" applyFont="1" applyFill="1" applyBorder="1" applyProtection="1">
      <protection locked="0"/>
    </xf>
    <xf numFmtId="43" fontId="3" fillId="3" borderId="5" xfId="1" applyFont="1" applyFill="1" applyBorder="1" applyProtection="1"/>
    <xf numFmtId="9" fontId="3" fillId="4" borderId="5" xfId="2" applyFont="1" applyFill="1" applyBorder="1" applyProtection="1"/>
    <xf numFmtId="10" fontId="3" fillId="3" borderId="5" xfId="2" applyNumberFormat="1" applyFont="1" applyFill="1" applyBorder="1" applyProtection="1"/>
    <xf numFmtId="0" fontId="3" fillId="3" borderId="5" xfId="2" applyNumberFormat="1" applyFont="1" applyFill="1" applyBorder="1" applyProtection="1"/>
    <xf numFmtId="2" fontId="3" fillId="3" borderId="5" xfId="2" applyNumberFormat="1" applyFont="1" applyFill="1" applyBorder="1" applyProtection="1"/>
    <xf numFmtId="165" fontId="3" fillId="3" borderId="5" xfId="2" applyNumberFormat="1" applyFont="1" applyFill="1" applyBorder="1" applyProtection="1"/>
    <xf numFmtId="1" fontId="3" fillId="3" borderId="5" xfId="2" applyNumberFormat="1" applyFont="1" applyFill="1" applyBorder="1" applyProtection="1"/>
    <xf numFmtId="0" fontId="0" fillId="0" borderId="10" xfId="0" applyBorder="1"/>
    <xf numFmtId="0" fontId="0" fillId="0" borderId="3" xfId="0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2" fontId="8" fillId="0" borderId="7" xfId="0" applyNumberFormat="1" applyFont="1" applyBorder="1"/>
    <xf numFmtId="0" fontId="9" fillId="3" borderId="4" xfId="0" applyFont="1" applyFill="1" applyBorder="1" applyProtection="1">
      <protection hidden="1"/>
    </xf>
    <xf numFmtId="10" fontId="10" fillId="4" borderId="5" xfId="2" applyNumberFormat="1" applyFont="1" applyFill="1" applyBorder="1" applyProtection="1"/>
    <xf numFmtId="0" fontId="7" fillId="0" borderId="0" xfId="0" applyFont="1"/>
    <xf numFmtId="168" fontId="7" fillId="0" borderId="0" xfId="1" applyNumberFormat="1" applyFont="1"/>
    <xf numFmtId="43" fontId="7" fillId="0" borderId="0" xfId="0" applyNumberFormat="1" applyFont="1"/>
    <xf numFmtId="0" fontId="9" fillId="3" borderId="8" xfId="0" applyFont="1" applyFill="1" applyBorder="1" applyProtection="1">
      <protection hidden="1"/>
    </xf>
    <xf numFmtId="0" fontId="9" fillId="5" borderId="4" xfId="0" applyFont="1" applyFill="1" applyBorder="1" applyProtection="1">
      <protection hidden="1"/>
    </xf>
    <xf numFmtId="2" fontId="10" fillId="5" borderId="5" xfId="2" applyNumberFormat="1" applyFont="1" applyFill="1" applyBorder="1" applyProtection="1"/>
    <xf numFmtId="0" fontId="4" fillId="5" borderId="4" xfId="0" applyFont="1" applyFill="1" applyBorder="1" applyProtection="1">
      <protection hidden="1"/>
    </xf>
    <xf numFmtId="10" fontId="3" fillId="5" borderId="5" xfId="2" applyNumberFormat="1" applyFont="1" applyFill="1" applyBorder="1" applyProtection="1"/>
    <xf numFmtId="169" fontId="8" fillId="0" borderId="9" xfId="0" applyNumberFormat="1" applyFont="1" applyBorder="1"/>
  </cellXfs>
  <cellStyles count="4">
    <cellStyle name="Comma" xfId="1" builtinId="3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2C8E5-783B-4DCF-BAB3-068D7AE5B5B7}">
  <dimension ref="A1:K20"/>
  <sheetViews>
    <sheetView tabSelected="1" zoomScale="160" zoomScaleNormal="160" workbookViewId="0">
      <selection activeCell="C7" sqref="C7"/>
    </sheetView>
  </sheetViews>
  <sheetFormatPr defaultRowHeight="14.5" x14ac:dyDescent="0.35"/>
  <cols>
    <col min="1" max="1" width="34.54296875" customWidth="1"/>
    <col min="2" max="2" width="12.54296875" bestFit="1" customWidth="1"/>
    <col min="3" max="3" width="19.81640625" customWidth="1"/>
    <col min="4" max="4" width="55" customWidth="1"/>
    <col min="5" max="5" width="10.453125" bestFit="1" customWidth="1"/>
    <col min="6" max="6" width="15" customWidth="1"/>
  </cols>
  <sheetData>
    <row r="1" spans="1:11" ht="15" thickBot="1" x14ac:dyDescent="0.4">
      <c r="A1" s="1" t="s">
        <v>0</v>
      </c>
      <c r="B1" s="1" t="s">
        <v>1</v>
      </c>
      <c r="F1" s="2"/>
      <c r="G1" s="4"/>
    </row>
    <row r="2" spans="1:11" ht="19.5" x14ac:dyDescent="0.45">
      <c r="A2" s="9" t="s">
        <v>2</v>
      </c>
      <c r="B2" s="10">
        <v>44728</v>
      </c>
      <c r="F2" s="2"/>
      <c r="G2" s="4"/>
    </row>
    <row r="3" spans="1:11" ht="19.5" x14ac:dyDescent="0.45">
      <c r="A3" s="11" t="s">
        <v>3</v>
      </c>
      <c r="B3" s="12">
        <v>200000</v>
      </c>
      <c r="F3" s="2"/>
      <c r="G3" s="4"/>
    </row>
    <row r="4" spans="1:11" ht="19.5" x14ac:dyDescent="0.45">
      <c r="A4" s="11" t="s">
        <v>4</v>
      </c>
      <c r="B4" s="13">
        <f>B3*-1</f>
        <v>-200000</v>
      </c>
      <c r="F4" s="2"/>
      <c r="G4" s="4"/>
    </row>
    <row r="5" spans="1:11" ht="19.5" x14ac:dyDescent="0.45">
      <c r="A5" s="11" t="s">
        <v>5</v>
      </c>
      <c r="B5" s="14">
        <v>3</v>
      </c>
      <c r="F5" s="2"/>
      <c r="G5" s="4"/>
    </row>
    <row r="6" spans="1:11" ht="19.5" x14ac:dyDescent="0.45">
      <c r="A6" s="11" t="s">
        <v>6</v>
      </c>
      <c r="B6" s="15">
        <f>ABS(B3*B5)</f>
        <v>600000</v>
      </c>
      <c r="D6" s="5"/>
      <c r="F6" s="2"/>
      <c r="G6" s="4"/>
    </row>
    <row r="7" spans="1:11" s="32" customFormat="1" ht="19.5" x14ac:dyDescent="0.45">
      <c r="A7" s="30" t="s">
        <v>7</v>
      </c>
      <c r="B7" s="31">
        <v>0.14000000000000001</v>
      </c>
      <c r="F7" s="33"/>
      <c r="G7" s="34"/>
    </row>
    <row r="8" spans="1:11" s="32" customFormat="1" ht="19.5" x14ac:dyDescent="0.45">
      <c r="A8" s="36" t="s">
        <v>8</v>
      </c>
      <c r="B8" s="37">
        <v>4</v>
      </c>
      <c r="F8" s="33"/>
      <c r="G8" s="34"/>
    </row>
    <row r="9" spans="1:11" ht="19.5" x14ac:dyDescent="0.45">
      <c r="A9" s="11" t="s">
        <v>9</v>
      </c>
      <c r="B9" s="16">
        <v>0</v>
      </c>
      <c r="F9" s="2"/>
      <c r="G9" s="4"/>
    </row>
    <row r="10" spans="1:11" ht="19.5" x14ac:dyDescent="0.45">
      <c r="A10" s="11" t="s">
        <v>10</v>
      </c>
      <c r="B10" s="17">
        <f>B7-(B7*B9)</f>
        <v>0.14000000000000001</v>
      </c>
      <c r="E10" s="5"/>
      <c r="F10" s="2"/>
      <c r="G10" s="4"/>
    </row>
    <row r="11" spans="1:11" ht="19.5" x14ac:dyDescent="0.45">
      <c r="A11" s="38" t="s">
        <v>11</v>
      </c>
      <c r="B11" s="39">
        <f>EFFECT(B7,B8)</f>
        <v>0.14752300062499968</v>
      </c>
      <c r="E11" s="5"/>
      <c r="F11" s="2"/>
      <c r="G11" s="4"/>
    </row>
    <row r="12" spans="1:11" ht="19.5" x14ac:dyDescent="0.45">
      <c r="A12" s="11" t="s">
        <v>12</v>
      </c>
      <c r="B12" s="18">
        <v>0</v>
      </c>
      <c r="F12" s="2"/>
      <c r="G12" s="4"/>
      <c r="K12" t="s">
        <v>13</v>
      </c>
    </row>
    <row r="13" spans="1:11" ht="19.5" x14ac:dyDescent="0.45">
      <c r="A13" s="11" t="s">
        <v>14</v>
      </c>
      <c r="B13" s="19">
        <f>NPER(B11/12,B12,B4,B6)</f>
        <v>89.912879181695644</v>
      </c>
      <c r="C13" s="3">
        <f>B13-TRUNC(B13,0)</f>
        <v>0.91287918169564364</v>
      </c>
      <c r="D13" s="6" t="s">
        <v>15</v>
      </c>
      <c r="F13" s="2"/>
      <c r="G13" s="4"/>
    </row>
    <row r="14" spans="1:11" ht="19.5" x14ac:dyDescent="0.45">
      <c r="A14" s="11" t="s">
        <v>16</v>
      </c>
      <c r="B14" s="20">
        <f>EDATE(B2,B13)+C14</f>
        <v>47466</v>
      </c>
      <c r="C14">
        <f>ROUND(C13*(365/12),0)</f>
        <v>28</v>
      </c>
      <c r="D14" s="7" t="s">
        <v>17</v>
      </c>
      <c r="F14" s="2"/>
      <c r="G14" s="4"/>
    </row>
    <row r="15" spans="1:11" ht="19.5" x14ac:dyDescent="0.45">
      <c r="A15" s="11" t="s">
        <v>18</v>
      </c>
      <c r="B15" s="21">
        <f>B14-B2</f>
        <v>2738</v>
      </c>
    </row>
    <row r="16" spans="1:11" ht="20" thickBot="1" x14ac:dyDescent="0.5">
      <c r="A16" s="35" t="s">
        <v>19</v>
      </c>
      <c r="B16" s="40">
        <f>B15/360</f>
        <v>7.6055555555555552</v>
      </c>
      <c r="K16">
        <v>13</v>
      </c>
    </row>
    <row r="17" spans="1:4" x14ac:dyDescent="0.35">
      <c r="A17" s="28" t="s">
        <v>8</v>
      </c>
      <c r="B17" s="22" t="s">
        <v>20</v>
      </c>
      <c r="C17" s="23" t="s">
        <v>21</v>
      </c>
    </row>
    <row r="18" spans="1:4" x14ac:dyDescent="0.35">
      <c r="A18" s="24" t="s">
        <v>22</v>
      </c>
      <c r="B18" s="8">
        <v>1</v>
      </c>
      <c r="C18" s="25">
        <f>EFFECT(0.13,1)*100</f>
        <v>12.999999999999989</v>
      </c>
    </row>
    <row r="19" spans="1:4" x14ac:dyDescent="0.35">
      <c r="A19" s="24" t="s">
        <v>23</v>
      </c>
      <c r="B19" s="8">
        <v>2</v>
      </c>
      <c r="C19" s="25">
        <f>EFFECT(0.13,2)*100</f>
        <v>13.422499999999982</v>
      </c>
      <c r="D19">
        <f>360*5</f>
        <v>1800</v>
      </c>
    </row>
    <row r="20" spans="1:4" ht="15" thickBot="1" x14ac:dyDescent="0.4">
      <c r="A20" s="26" t="s">
        <v>24</v>
      </c>
      <c r="B20" s="27">
        <v>4</v>
      </c>
      <c r="C20" s="29">
        <f>EFFECT(0.13,4)*100</f>
        <v>13.64759281640624</v>
      </c>
    </row>
  </sheetData>
  <pageMargins left="0.7" right="0.7" top="0.75" bottom="0.75" header="0.3" footer="0.3"/>
  <pageSetup paperSize="9" orientation="portrait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582744B-E09A-4E55-9B8C-3578F23CC10B}">
          <x14:formula1>
            <xm:f>Sheet2!$A$1:$A$4</xm:f>
          </x14:formula1>
          <xm:sqref>B5</xm:sqref>
        </x14:dataValidation>
        <x14:dataValidation type="list" allowBlank="1" showInputMessage="1" showErrorMessage="1" xr:uid="{51F3683D-BEE0-4EE2-A54A-6412B248BF81}">
          <x14:formula1>
            <xm:f>Sheet2!$B$1:$B$3</xm:f>
          </x14:formula1>
          <xm:sqref>B9</xm:sqref>
        </x14:dataValidation>
        <x14:dataValidation type="list" allowBlank="1" showInputMessage="1" showErrorMessage="1" xr:uid="{977E0644-C6A4-48A2-985C-B43877E4202B}">
          <x14:formula1>
            <xm:f>Sheet2!$D$1:$D$3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0F0A-09BB-4921-BEAF-C2EEEFE38C10}">
  <dimension ref="A1:XFD4"/>
  <sheetViews>
    <sheetView workbookViewId="0">
      <selection activeCell="F12" sqref="F12"/>
    </sheetView>
  </sheetViews>
  <sheetFormatPr defaultRowHeight="14.5" x14ac:dyDescent="0.35"/>
  <sheetData>
    <row r="1" spans="1:4 16384:16384" x14ac:dyDescent="0.35">
      <c r="A1">
        <v>1</v>
      </c>
      <c r="B1">
        <v>0</v>
      </c>
      <c r="D1">
        <v>1</v>
      </c>
      <c r="XFD1">
        <v>-1</v>
      </c>
    </row>
    <row r="2" spans="1:4 16384:16384" x14ac:dyDescent="0.35">
      <c r="A2">
        <v>2</v>
      </c>
      <c r="B2">
        <v>0.05</v>
      </c>
      <c r="D2">
        <v>2</v>
      </c>
    </row>
    <row r="3" spans="1:4 16384:16384" x14ac:dyDescent="0.35">
      <c r="A3">
        <v>3</v>
      </c>
      <c r="B3">
        <v>0.15</v>
      </c>
      <c r="D3">
        <v>4</v>
      </c>
    </row>
    <row r="4" spans="1:4 16384:16384" x14ac:dyDescent="0.35">
      <c r="A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Prabin Acharya</dc:creator>
  <cp:keywords/>
  <dc:description/>
  <cp:lastModifiedBy>Ballav Timalsina</cp:lastModifiedBy>
  <cp:revision/>
  <dcterms:created xsi:type="dcterms:W3CDTF">2022-10-14T09:33:25Z</dcterms:created>
  <dcterms:modified xsi:type="dcterms:W3CDTF">2022-10-19T06:59:52Z</dcterms:modified>
  <cp:category/>
  <cp:contentStatus/>
</cp:coreProperties>
</file>