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DELL\Desktop\tools for coop\"/>
    </mc:Choice>
  </mc:AlternateContent>
  <xr:revisionPtr revIDLastSave="0" documentId="13_ncr:1_{984B81B7-0473-4385-9D7D-E50C8441A526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method second recommended" sheetId="1" r:id="rId1"/>
    <sheet name="method first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" i="1" l="1"/>
  <c r="B3" i="1" s="1"/>
  <c r="B4" i="1" s="1"/>
  <c r="F10" i="2"/>
  <c r="F11" i="2"/>
  <c r="F12" i="2"/>
  <c r="F13" i="2"/>
  <c r="F14" i="2"/>
  <c r="J14" i="2" s="1"/>
  <c r="F15" i="2"/>
  <c r="J15" i="2" s="1"/>
  <c r="F16" i="2"/>
  <c r="F17" i="2"/>
  <c r="F18" i="2"/>
  <c r="F19" i="2"/>
  <c r="F20" i="2"/>
  <c r="F21" i="2"/>
  <c r="J21" i="2" s="1"/>
  <c r="B7" i="2"/>
  <c r="B6" i="2"/>
  <c r="B2" i="2"/>
  <c r="B3" i="2" s="1"/>
  <c r="B4" i="2" s="1"/>
  <c r="E22" i="2"/>
  <c r="D22" i="2"/>
  <c r="E11" i="2"/>
  <c r="E12" i="2"/>
  <c r="E13" i="2"/>
  <c r="E14" i="2"/>
  <c r="E15" i="2"/>
  <c r="E16" i="2"/>
  <c r="E17" i="2"/>
  <c r="J17" i="2" s="1"/>
  <c r="E18" i="2"/>
  <c r="E19" i="2"/>
  <c r="E20" i="2"/>
  <c r="J20" i="2" s="1"/>
  <c r="E21" i="2"/>
  <c r="E10" i="2"/>
  <c r="J16" i="2"/>
  <c r="D11" i="2"/>
  <c r="D12" i="2"/>
  <c r="D13" i="2"/>
  <c r="D14" i="2"/>
  <c r="D15" i="2"/>
  <c r="D16" i="2"/>
  <c r="D17" i="2"/>
  <c r="D18" i="2"/>
  <c r="D19" i="2"/>
  <c r="D20" i="2"/>
  <c r="D21" i="2"/>
  <c r="D10" i="2"/>
  <c r="C11" i="1"/>
  <c r="D11" i="1" s="1"/>
  <c r="C12" i="1"/>
  <c r="D12" i="1" s="1"/>
  <c r="C13" i="1"/>
  <c r="C14" i="1"/>
  <c r="C15" i="1"/>
  <c r="C16" i="1"/>
  <c r="D16" i="1" s="1"/>
  <c r="C17" i="1"/>
  <c r="C18" i="1"/>
  <c r="D18" i="1" s="1"/>
  <c r="C19" i="1"/>
  <c r="D19" i="1" s="1"/>
  <c r="C20" i="1"/>
  <c r="D20" i="1" s="1"/>
  <c r="C21" i="1"/>
  <c r="C10" i="1"/>
  <c r="B22" i="1"/>
  <c r="G22" i="2"/>
  <c r="H22" i="2" s="1"/>
  <c r="B22" i="2"/>
  <c r="H21" i="2"/>
  <c r="I21" i="2" s="1"/>
  <c r="H20" i="2"/>
  <c r="I20" i="2" s="1"/>
  <c r="H19" i="2"/>
  <c r="I19" i="2" s="1"/>
  <c r="H18" i="2"/>
  <c r="I18" i="2" s="1"/>
  <c r="H17" i="2"/>
  <c r="I17" i="2" s="1"/>
  <c r="I16" i="2"/>
  <c r="H16" i="2"/>
  <c r="I15" i="2"/>
  <c r="H15" i="2"/>
  <c r="H14" i="2"/>
  <c r="I14" i="2" s="1"/>
  <c r="H13" i="2"/>
  <c r="I13" i="2" s="1"/>
  <c r="H12" i="2"/>
  <c r="I12" i="2" s="1"/>
  <c r="I11" i="2"/>
  <c r="H11" i="2"/>
  <c r="H10" i="2"/>
  <c r="I10" i="2" s="1"/>
  <c r="D14" i="1"/>
  <c r="D15" i="1"/>
  <c r="D21" i="1"/>
  <c r="D17" i="1"/>
  <c r="D13" i="1"/>
  <c r="F12" i="1"/>
  <c r="G12" i="1" s="1"/>
  <c r="F13" i="1"/>
  <c r="G13" i="1" s="1"/>
  <c r="F14" i="1"/>
  <c r="G14" i="1" s="1"/>
  <c r="F15" i="1"/>
  <c r="G15" i="1" s="1"/>
  <c r="F16" i="1"/>
  <c r="G16" i="1" s="1"/>
  <c r="F17" i="1"/>
  <c r="G17" i="1" s="1"/>
  <c r="F18" i="1"/>
  <c r="G18" i="1" s="1"/>
  <c r="F19" i="1"/>
  <c r="G19" i="1" s="1"/>
  <c r="F20" i="1"/>
  <c r="G20" i="1" s="1"/>
  <c r="F21" i="1"/>
  <c r="G21" i="1" s="1"/>
  <c r="F11" i="1"/>
  <c r="G11" i="1" s="1"/>
  <c r="F10" i="1"/>
  <c r="G10" i="1" s="1"/>
  <c r="E22" i="1"/>
  <c r="F22" i="1" s="1"/>
  <c r="B7" i="1" l="1"/>
  <c r="B6" i="1"/>
  <c r="F22" i="2"/>
  <c r="J18" i="2"/>
  <c r="J13" i="2"/>
  <c r="J19" i="2"/>
  <c r="I22" i="2"/>
  <c r="J10" i="2"/>
  <c r="J12" i="2"/>
  <c r="J11" i="2"/>
  <c r="H21" i="1"/>
  <c r="H15" i="1"/>
  <c r="H19" i="1"/>
  <c r="G22" i="1"/>
  <c r="H18" i="1"/>
  <c r="H13" i="1"/>
  <c r="H17" i="1"/>
  <c r="H11" i="1"/>
  <c r="H14" i="1"/>
  <c r="H12" i="1"/>
  <c r="H16" i="1"/>
  <c r="H20" i="1"/>
  <c r="C22" i="1"/>
  <c r="D10" i="1"/>
  <c r="J22" i="2" l="1"/>
  <c r="D22" i="1"/>
  <c r="H10" i="1"/>
  <c r="H22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B1" authorId="0" shapeId="0" xr:uid="{6CF3F9AC-D917-4C91-A795-E30CC095ABAE}">
      <text>
        <r>
          <rPr>
            <b/>
            <sz val="9"/>
            <color indexed="81"/>
            <rFont val="Tahoma"/>
            <charset val="1"/>
          </rPr>
          <t>NCBL:</t>
        </r>
        <r>
          <rPr>
            <sz val="9"/>
            <color indexed="81"/>
            <rFont val="Tahoma"/>
            <charset val="1"/>
          </rPr>
          <t xml:space="preserve">
Put your net profit here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B1" authorId="0" shapeId="0" xr:uid="{927E1407-1B72-496B-9B32-D0615A10A84D}">
      <text>
        <r>
          <rPr>
            <b/>
            <sz val="9"/>
            <color indexed="81"/>
            <rFont val="Tahoma"/>
            <charset val="1"/>
          </rPr>
          <t>NCBL:</t>
        </r>
        <r>
          <rPr>
            <sz val="9"/>
            <color indexed="81"/>
            <rFont val="Tahoma"/>
            <charset val="1"/>
          </rPr>
          <t xml:space="preserve">
Put your net profit here</t>
        </r>
      </text>
    </comment>
  </commentList>
</comments>
</file>

<file path=xl/sharedStrings.xml><?xml version="1.0" encoding="utf-8"?>
<sst xmlns="http://schemas.openxmlformats.org/spreadsheetml/2006/main" count="56" uniqueCount="30">
  <si>
    <t>Net Profit</t>
  </si>
  <si>
    <t>Patronage Refund (25%)</t>
  </si>
  <si>
    <t>Members Name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</si>
  <si>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</si>
  <si>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</si>
  <si>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</si>
  <si>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</si>
  <si>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</si>
  <si>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</si>
  <si>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</si>
  <si>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</si>
  <si>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</si>
  <si>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</si>
  <si>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</si>
  <si>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</si>
  <si>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Total</t>
  </si>
  <si>
    <t>W/saving</t>
  </si>
  <si>
    <t>40% for Saving</t>
  </si>
  <si>
    <t>60% for interest paid</t>
  </si>
  <si>
    <t>Patronage (A)</t>
  </si>
  <si>
    <t>w/interest</t>
  </si>
  <si>
    <t>Patronage (B)</t>
  </si>
  <si>
    <t>Total Interest Paid in Loan by members</t>
  </si>
  <si>
    <t>Less: Reserve Fund (25%)</t>
  </si>
  <si>
    <t>Allocable Fund (100%)</t>
  </si>
  <si>
    <t>Total Saving amount of member</t>
  </si>
  <si>
    <t>Total payment</t>
  </si>
  <si>
    <t>Days of savings</t>
  </si>
  <si>
    <t>365 days = 100%</t>
  </si>
  <si>
    <t>Total interest received in savings accounts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</si>
</sst>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3" borderId="1" xfId="0" applyFill="1" applyBorder="1"/>
    <xf numFmtId="164" fontId="0" fillId="0" borderId="1" xfId="0" applyNumberFormat="1" applyBorder="1"/>
    <xf numFmtId="2" fontId="0" fillId="0" borderId="1" xfId="0" applyNumberFormat="1" applyBorder="1"/>
    <xf numFmtId="0" fontId="0" fillId="4" borderId="1" xfId="0" applyFill="1" applyBorder="1" applyAlignment="1">
      <alignment wrapText="1"/>
    </xf>
    <xf numFmtId="0" fontId="0" fillId="5" borderId="1" xfId="0" applyFill="1" applyBorder="1"/>
    <xf numFmtId="0" fontId="0" fillId="0" borderId="0" xfId="0" applyBorder="1"/>
    <xf numFmtId="0" fontId="0" fillId="2" borderId="0" xfId="0" applyFill="1" applyBorder="1"/>
    <xf numFmtId="0" fontId="0" fillId="3" borderId="0" xfId="0" applyFill="1" applyBorder="1"/>
    <xf numFmtId="0" fontId="0" fillId="6" borderId="1" xfId="0" applyFill="1" applyBorder="1" applyAlignment="1">
      <alignment wrapText="1"/>
    </xf>
    <xf numFmtId="0" fontId="0" fillId="6" borderId="1" xfId="0" applyFill="1" applyBorder="1"/>
    <xf numFmtId="2" fontId="0" fillId="6" borderId="1" xfId="0" applyNumberFormat="1" applyFill="1" applyBorder="1"/>
    <xf numFmtId="1" fontId="0" fillId="2" borderId="1" xfId="0" applyNumberFormat="1" applyFill="1" applyBorder="1"/>
    <xf numFmtId="1" fontId="0" fillId="0" borderId="1" xfId="0" applyNumberFormat="1" applyBorder="1"/>
    <xf numFmtId="1" fontId="0" fillId="3" borderId="1" xfId="0" applyNumberForma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H22"/>
  <sheetViews>
    <sheetView tabSelected="1" zoomScale="120" zoomScaleNormal="120" workbookViewId="0">
      <selection activeCell="G4" sqref="G4"/>
    </sheetView>
  </sheetViews>
  <sheetFormatPr defaultRowHeight="14.5" x14ac:dyDescent="0.35"/>
  <cols>
    <col min="1" max="1" width="23.54296875" bestFit="1" customWidth="1"/>
    <col min="2" max="2" width="19.1796875" bestFit="1" customWidth="1"/>
    <col min="3" max="3" width="9.26953125" bestFit="1" customWidth="1"/>
    <col min="4" max="4" width="13.26953125" bestFit="1" customWidth="1"/>
    <col min="5" max="5" width="14.453125" customWidth="1"/>
    <col min="6" max="6" width="10.453125" bestFit="1" customWidth="1"/>
    <col min="7" max="7" width="13.1796875" bestFit="1" customWidth="1"/>
    <col min="8" max="8" width="15" bestFit="1" customWidth="1"/>
    <col min="9" max="9" width="10.453125" bestFit="1" customWidth="1"/>
    <col min="10" max="10" width="13.1796875" bestFit="1" customWidth="1"/>
    <col min="11" max="11" width="15" bestFit="1" customWidth="1"/>
  </cols>
  <sheetData>
    <row r="1" spans="1:8" x14ac:dyDescent="0.35">
      <c r="A1" s="1" t="s">
        <v>0</v>
      </c>
      <c r="B1" s="1">
        <v>533335</v>
      </c>
      <c r="C1" s="8"/>
      <c r="D1" s="8"/>
    </row>
    <row r="2" spans="1:8" x14ac:dyDescent="0.35">
      <c r="A2" s="1" t="s">
        <v>23</v>
      </c>
      <c r="B2" s="15">
        <f>B1*25%</f>
        <v>133333.75</v>
      </c>
      <c r="C2" s="8"/>
      <c r="D2" s="8"/>
    </row>
    <row r="3" spans="1:8" x14ac:dyDescent="0.35">
      <c r="A3" s="1" t="s">
        <v>24</v>
      </c>
      <c r="B3" s="15">
        <f>B1-B2</f>
        <v>400001.25</v>
      </c>
      <c r="C3" s="8"/>
      <c r="D3" s="8"/>
    </row>
    <row r="4" spans="1:8" x14ac:dyDescent="0.35">
      <c r="A4" s="2" t="s">
        <v>1</v>
      </c>
      <c r="B4" s="14">
        <f>B3*25%</f>
        <v>100000.3125</v>
      </c>
      <c r="C4" s="9"/>
      <c r="D4" s="9"/>
    </row>
    <row r="6" spans="1:8" x14ac:dyDescent="0.35">
      <c r="A6" s="3" t="s">
        <v>17</v>
      </c>
      <c r="B6" s="16">
        <f>B4*40%</f>
        <v>40000.125</v>
      </c>
      <c r="C6" s="10"/>
      <c r="D6" s="10"/>
    </row>
    <row r="7" spans="1:8" x14ac:dyDescent="0.35">
      <c r="A7" s="3" t="s">
        <v>18</v>
      </c>
      <c r="B7" s="16">
        <f>B4*60%</f>
        <v>60000.1875</v>
      </c>
      <c r="C7" s="10"/>
      <c r="D7" s="10"/>
    </row>
    <row r="9" spans="1:8" ht="43.5" x14ac:dyDescent="0.35">
      <c r="A9" s="3" t="s">
        <v>2</v>
      </c>
      <c r="B9" s="6" t="s">
        <v>29</v>
      </c>
      <c r="C9" s="3" t="s">
        <v>16</v>
      </c>
      <c r="D9" s="3" t="s">
        <v>19</v>
      </c>
      <c r="E9" s="6" t="s">
        <v>22</v>
      </c>
      <c r="F9" s="3" t="s">
        <v>20</v>
      </c>
      <c r="G9" s="3" t="s">
        <v>21</v>
      </c>
      <c r="H9" s="7" t="s">
        <v>26</v>
      </c>
    </row>
    <row r="10" spans="1:8" x14ac:dyDescent="0.35">
      <c r="A10" s="1" t="s">
        <v>3</v>
      </c>
      <c r="B10" s="1">
        <v>2500</v>
      </c>
      <c r="C10" s="4">
        <f>B10/114309*100</f>
        <v>2.1870543876685127</v>
      </c>
      <c r="D10" s="5">
        <f>40000*C10%</f>
        <v>874.82175506740509</v>
      </c>
      <c r="E10" s="5">
        <v>2350</v>
      </c>
      <c r="F10" s="5">
        <f>E10/93938*100</f>
        <v>2.5016500244842343</v>
      </c>
      <c r="G10" s="5">
        <f>60000*F10%</f>
        <v>1500.9900146905406</v>
      </c>
      <c r="H10" s="5">
        <f>D10+G10</f>
        <v>2375.8117697579455</v>
      </c>
    </row>
    <row r="11" spans="1:8" x14ac:dyDescent="0.35">
      <c r="A11" s="1" t="s">
        <v>4</v>
      </c>
      <c r="B11" s="1">
        <v>234</v>
      </c>
      <c r="C11" s="4">
        <f t="shared" ref="C11:C21" si="0">B11/114309*100</f>
        <v>0.20470829068577279</v>
      </c>
      <c r="D11" s="5">
        <f t="shared" ref="D11:D21" si="1">40000*C11%</f>
        <v>81.883316274309109</v>
      </c>
      <c r="E11" s="5">
        <v>4300</v>
      </c>
      <c r="F11" s="5">
        <f>E11/93938*100</f>
        <v>4.5774872788434919</v>
      </c>
      <c r="G11" s="5">
        <f t="shared" ref="G11:G21" si="2">60000*F11%</f>
        <v>2746.4923673060953</v>
      </c>
      <c r="H11" s="5">
        <f t="shared" ref="H11:H21" si="3">D11+G11</f>
        <v>2828.3756835804043</v>
      </c>
    </row>
    <row r="12" spans="1:8" x14ac:dyDescent="0.35">
      <c r="A12" s="1" t="s">
        <v>5</v>
      </c>
      <c r="B12" s="1">
        <v>23456</v>
      </c>
      <c r="C12" s="4">
        <f t="shared" si="0"/>
        <v>20.519819086861052</v>
      </c>
      <c r="D12" s="5">
        <f t="shared" si="1"/>
        <v>8207.9276347444211</v>
      </c>
      <c r="E12" s="5">
        <v>0</v>
      </c>
      <c r="F12" s="5">
        <f t="shared" ref="F12:F22" si="4">E12/93938*100</f>
        <v>0</v>
      </c>
      <c r="G12" s="5">
        <f t="shared" si="2"/>
        <v>0</v>
      </c>
      <c r="H12" s="5">
        <f t="shared" si="3"/>
        <v>8207.9276347444211</v>
      </c>
    </row>
    <row r="13" spans="1:8" x14ac:dyDescent="0.35">
      <c r="A13" s="1" t="s">
        <v>6</v>
      </c>
      <c r="B13" s="1">
        <v>5000</v>
      </c>
      <c r="C13" s="4">
        <f t="shared" si="0"/>
        <v>4.3741087753370254</v>
      </c>
      <c r="D13" s="5">
        <f t="shared" si="1"/>
        <v>1749.6435101348102</v>
      </c>
      <c r="E13" s="5">
        <v>34000</v>
      </c>
      <c r="F13" s="5">
        <f t="shared" si="4"/>
        <v>36.194085460622965</v>
      </c>
      <c r="G13" s="5">
        <f t="shared" si="2"/>
        <v>21716.45127637378</v>
      </c>
      <c r="H13" s="5">
        <f t="shared" si="3"/>
        <v>23466.094786508591</v>
      </c>
    </row>
    <row r="14" spans="1:8" x14ac:dyDescent="0.35">
      <c r="A14" s="1" t="s">
        <v>7</v>
      </c>
      <c r="B14" s="1">
        <v>6000</v>
      </c>
      <c r="C14" s="4">
        <f t="shared" si="0"/>
        <v>5.2489305304044303</v>
      </c>
      <c r="D14" s="5">
        <f t="shared" si="1"/>
        <v>2099.5722121617723</v>
      </c>
      <c r="E14" s="5">
        <v>45000</v>
      </c>
      <c r="F14" s="5">
        <f t="shared" si="4"/>
        <v>47.903936639059808</v>
      </c>
      <c r="G14" s="5">
        <f t="shared" si="2"/>
        <v>28742.361983435883</v>
      </c>
      <c r="H14" s="5">
        <f>D14+G14</f>
        <v>30841.934195597656</v>
      </c>
    </row>
    <row r="15" spans="1:8" x14ac:dyDescent="0.35">
      <c r="A15" s="1" t="s">
        <v>8</v>
      </c>
      <c r="B15" s="1">
        <v>12678</v>
      </c>
      <c r="C15" s="4">
        <f t="shared" si="0"/>
        <v>11.090990210744561</v>
      </c>
      <c r="D15" s="5">
        <f t="shared" si="1"/>
        <v>4436.3960842978249</v>
      </c>
      <c r="E15" s="5">
        <v>0</v>
      </c>
      <c r="F15" s="5">
        <f t="shared" si="4"/>
        <v>0</v>
      </c>
      <c r="G15" s="5">
        <f t="shared" si="2"/>
        <v>0</v>
      </c>
      <c r="H15" s="5">
        <f t="shared" si="3"/>
        <v>4436.3960842978249</v>
      </c>
    </row>
    <row r="16" spans="1:8" x14ac:dyDescent="0.35">
      <c r="A16" s="1" t="s">
        <v>9</v>
      </c>
      <c r="B16" s="1">
        <v>500</v>
      </c>
      <c r="C16" s="4">
        <f t="shared" si="0"/>
        <v>0.43741087753370256</v>
      </c>
      <c r="D16" s="5">
        <f t="shared" si="1"/>
        <v>174.96435101348101</v>
      </c>
      <c r="E16" s="5">
        <v>0</v>
      </c>
      <c r="F16" s="5">
        <f t="shared" si="4"/>
        <v>0</v>
      </c>
      <c r="G16" s="5">
        <f t="shared" si="2"/>
        <v>0</v>
      </c>
      <c r="H16" s="5">
        <f t="shared" si="3"/>
        <v>174.96435101348101</v>
      </c>
    </row>
    <row r="17" spans="1:8" x14ac:dyDescent="0.35">
      <c r="A17" s="1" t="s">
        <v>10</v>
      </c>
      <c r="B17" s="1">
        <v>350</v>
      </c>
      <c r="C17" s="4">
        <f t="shared" si="0"/>
        <v>0.30618761427359176</v>
      </c>
      <c r="D17" s="5">
        <f t="shared" si="1"/>
        <v>122.4750457094367</v>
      </c>
      <c r="E17" s="5">
        <v>0</v>
      </c>
      <c r="F17" s="5">
        <f t="shared" si="4"/>
        <v>0</v>
      </c>
      <c r="G17" s="5">
        <f t="shared" si="2"/>
        <v>0</v>
      </c>
      <c r="H17" s="5">
        <f t="shared" si="3"/>
        <v>122.4750457094367</v>
      </c>
    </row>
    <row r="18" spans="1:8" x14ac:dyDescent="0.35">
      <c r="A18" s="1" t="s">
        <v>11</v>
      </c>
      <c r="B18" s="1">
        <v>35670</v>
      </c>
      <c r="C18" s="4">
        <f t="shared" si="0"/>
        <v>31.204892003254336</v>
      </c>
      <c r="D18" s="5">
        <f t="shared" si="1"/>
        <v>12481.956801301734</v>
      </c>
      <c r="E18" s="5">
        <v>3500</v>
      </c>
      <c r="F18" s="5">
        <f t="shared" si="4"/>
        <v>3.7258617385935402</v>
      </c>
      <c r="G18" s="5">
        <f t="shared" si="2"/>
        <v>2235.5170431561241</v>
      </c>
      <c r="H18" s="5">
        <f t="shared" si="3"/>
        <v>14717.473844457858</v>
      </c>
    </row>
    <row r="19" spans="1:8" x14ac:dyDescent="0.35">
      <c r="A19" s="1" t="s">
        <v>12</v>
      </c>
      <c r="B19" s="1">
        <v>3007</v>
      </c>
      <c r="C19" s="4">
        <f t="shared" si="0"/>
        <v>2.6305890174876869</v>
      </c>
      <c r="D19" s="5">
        <f t="shared" si="1"/>
        <v>1052.2356069950747</v>
      </c>
      <c r="E19" s="5">
        <v>4567</v>
      </c>
      <c r="F19" s="5">
        <f t="shared" si="4"/>
        <v>4.8617173029019138</v>
      </c>
      <c r="G19" s="5">
        <f t="shared" si="2"/>
        <v>2917.0303817411486</v>
      </c>
      <c r="H19" s="5">
        <f t="shared" si="3"/>
        <v>3969.2659887362233</v>
      </c>
    </row>
    <row r="20" spans="1:8" x14ac:dyDescent="0.35">
      <c r="A20" s="1" t="s">
        <v>13</v>
      </c>
      <c r="B20" s="1">
        <v>12560</v>
      </c>
      <c r="C20" s="4">
        <f t="shared" si="0"/>
        <v>10.987761243646608</v>
      </c>
      <c r="D20" s="5">
        <f t="shared" si="1"/>
        <v>4395.104497458643</v>
      </c>
      <c r="E20" s="5">
        <v>110</v>
      </c>
      <c r="F20" s="5">
        <f t="shared" si="4"/>
        <v>0.11709851178436841</v>
      </c>
      <c r="G20" s="5">
        <f t="shared" si="2"/>
        <v>70.259107070621042</v>
      </c>
      <c r="H20" s="5">
        <f t="shared" si="3"/>
        <v>4465.3636045292642</v>
      </c>
    </row>
    <row r="21" spans="1:8" x14ac:dyDescent="0.35">
      <c r="A21" s="1" t="s">
        <v>14</v>
      </c>
      <c r="B21" s="1">
        <v>12354</v>
      </c>
      <c r="C21" s="4">
        <f t="shared" si="0"/>
        <v>10.807547962102722</v>
      </c>
      <c r="D21" s="5">
        <f t="shared" si="1"/>
        <v>4323.0191848410886</v>
      </c>
      <c r="E21" s="5">
        <v>111</v>
      </c>
      <c r="F21" s="5">
        <f t="shared" si="4"/>
        <v>0.11816304370968085</v>
      </c>
      <c r="G21" s="5">
        <f t="shared" si="2"/>
        <v>70.897826225808515</v>
      </c>
      <c r="H21" s="5">
        <f t="shared" si="3"/>
        <v>4393.9170110668974</v>
      </c>
    </row>
    <row r="22" spans="1:8" x14ac:dyDescent="0.35">
      <c r="A22" s="1" t="s">
        <v>15</v>
      </c>
      <c r="B22" s="1">
        <f>SUM(B10:B21)</f>
        <v>114309</v>
      </c>
      <c r="C22" s="5">
        <f>SUM(C10:C21)</f>
        <v>99.999999999999986</v>
      </c>
      <c r="D22" s="5">
        <f>SUM(D10:D21)</f>
        <v>40000</v>
      </c>
      <c r="E22" s="5">
        <f>SUM(E10:E21)</f>
        <v>93938</v>
      </c>
      <c r="F22" s="1">
        <f t="shared" si="4"/>
        <v>100</v>
      </c>
      <c r="G22" s="5">
        <f>SUM(G10:G21)</f>
        <v>60000</v>
      </c>
      <c r="H22" s="5">
        <f>SUM(H10:H21)</f>
        <v>99999.999999999985</v>
      </c>
    </row>
  </sheetData>
  <pageMargins left="0.7" right="0.7" top="0.75" bottom="0.75" header="0.3" footer="0.3"/>
  <pageSetup paperSize="9" orientation="portrait" verticalDpi="0" r:id="rId1"/>
  <ignoredErrors>
    <ignoredError sqref="B3" formula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J22"/>
  <sheetViews>
    <sheetView workbookViewId="0">
      <selection sqref="A1:E7"/>
    </sheetView>
  </sheetViews>
  <sheetFormatPr defaultRowHeight="14.5" x14ac:dyDescent="0.35"/>
  <cols>
    <col min="1" max="1" width="23.54296875" bestFit="1" customWidth="1"/>
    <col min="2" max="2" width="17.90625" bestFit="1" customWidth="1"/>
    <col min="3" max="3" width="13.54296875" bestFit="1" customWidth="1"/>
    <col min="4" max="4" width="11.81640625" bestFit="1" customWidth="1"/>
    <col min="5" max="5" width="8.6328125" bestFit="1" customWidth="1"/>
    <col min="6" max="6" width="12.1796875" bestFit="1" customWidth="1"/>
    <col min="7" max="7" width="13.36328125" bestFit="1" customWidth="1"/>
    <col min="8" max="8" width="10.453125" bestFit="1" customWidth="1"/>
    <col min="9" max="9" width="13.1796875" bestFit="1" customWidth="1"/>
    <col min="10" max="10" width="15" bestFit="1" customWidth="1"/>
    <col min="11" max="11" width="10.453125" bestFit="1" customWidth="1"/>
    <col min="12" max="12" width="13.1796875" bestFit="1" customWidth="1"/>
    <col min="13" max="13" width="15" bestFit="1" customWidth="1"/>
  </cols>
  <sheetData>
    <row r="1" spans="1:10" x14ac:dyDescent="0.35">
      <c r="A1" s="1" t="s">
        <v>0</v>
      </c>
      <c r="B1" s="1">
        <v>533335</v>
      </c>
      <c r="C1" s="8"/>
      <c r="D1" s="8"/>
    </row>
    <row r="2" spans="1:10" x14ac:dyDescent="0.35">
      <c r="A2" s="1" t="s">
        <v>23</v>
      </c>
      <c r="B2" s="15">
        <f>B1*25%</f>
        <v>133333.75</v>
      </c>
      <c r="C2" s="8"/>
      <c r="D2" s="8"/>
    </row>
    <row r="3" spans="1:10" x14ac:dyDescent="0.35">
      <c r="A3" s="1" t="s">
        <v>24</v>
      </c>
      <c r="B3" s="15">
        <f>B1-B2</f>
        <v>400001.25</v>
      </c>
      <c r="C3" s="8"/>
      <c r="D3" s="8"/>
    </row>
    <row r="4" spans="1:10" x14ac:dyDescent="0.35">
      <c r="A4" s="2" t="s">
        <v>1</v>
      </c>
      <c r="B4" s="14">
        <f>B3*25%</f>
        <v>100000.3125</v>
      </c>
      <c r="C4" s="9"/>
      <c r="D4" s="9"/>
    </row>
    <row r="6" spans="1:10" x14ac:dyDescent="0.35">
      <c r="A6" s="3" t="s">
        <v>17</v>
      </c>
      <c r="B6" s="16">
        <f>B4*40%</f>
        <v>40000.125</v>
      </c>
      <c r="C6" s="10"/>
      <c r="D6" s="10"/>
    </row>
    <row r="7" spans="1:10" x14ac:dyDescent="0.35">
      <c r="A7" s="3" t="s">
        <v>18</v>
      </c>
      <c r="B7" s="16">
        <f>B4*60%</f>
        <v>60000.1875</v>
      </c>
      <c r="C7" s="10"/>
      <c r="D7" s="10"/>
    </row>
    <row r="9" spans="1:10" ht="43.5" x14ac:dyDescent="0.35">
      <c r="A9" s="3" t="s">
        <v>2</v>
      </c>
      <c r="B9" s="6" t="s">
        <v>25</v>
      </c>
      <c r="C9" s="6" t="s">
        <v>27</v>
      </c>
      <c r="D9" s="6" t="s">
        <v>28</v>
      </c>
      <c r="E9" s="3" t="s">
        <v>16</v>
      </c>
      <c r="F9" s="3" t="s">
        <v>19</v>
      </c>
      <c r="G9" s="11" t="s">
        <v>22</v>
      </c>
      <c r="H9" s="12" t="s">
        <v>20</v>
      </c>
      <c r="I9" s="12" t="s">
        <v>21</v>
      </c>
      <c r="J9" s="7" t="s">
        <v>26</v>
      </c>
    </row>
    <row r="10" spans="1:10" x14ac:dyDescent="0.35">
      <c r="A10" s="1" t="s">
        <v>3</v>
      </c>
      <c r="B10" s="1">
        <v>245000</v>
      </c>
      <c r="C10" s="1">
        <v>34</v>
      </c>
      <c r="D10" s="1">
        <f>C10/365*100</f>
        <v>9.3150684931506849</v>
      </c>
      <c r="E10" s="4">
        <f>B10/1065799*100</f>
        <v>22.987448852926303</v>
      </c>
      <c r="F10" s="5">
        <f>40000*E10%</f>
        <v>9194.9795411705218</v>
      </c>
      <c r="G10" s="13">
        <v>2350</v>
      </c>
      <c r="H10" s="13">
        <f>G10/93938*100</f>
        <v>2.5016500244842343</v>
      </c>
      <c r="I10" s="13">
        <f>60000*H10%</f>
        <v>1500.9900146905406</v>
      </c>
      <c r="J10" s="5">
        <f>F10+I10</f>
        <v>10695.969555861062</v>
      </c>
    </row>
    <row r="11" spans="1:10" x14ac:dyDescent="0.35">
      <c r="A11" s="1" t="s">
        <v>4</v>
      </c>
      <c r="B11" s="1">
        <v>23456</v>
      </c>
      <c r="C11" s="1">
        <v>365</v>
      </c>
      <c r="D11" s="1">
        <f t="shared" ref="D11:D22" si="0">C11/365*100</f>
        <v>100</v>
      </c>
      <c r="E11" s="4">
        <f t="shared" ref="E11:E21" si="1">B11/1065799*100</f>
        <v>2.2007902052826096</v>
      </c>
      <c r="F11" s="5">
        <f t="shared" ref="F11:F21" si="2">40000*E11%</f>
        <v>880.31608211304388</v>
      </c>
      <c r="G11" s="13">
        <v>4300</v>
      </c>
      <c r="H11" s="13">
        <f>G11/93938*100</f>
        <v>4.5774872788434919</v>
      </c>
      <c r="I11" s="13">
        <f t="shared" ref="I11:I21" si="3">60000*H11%</f>
        <v>2746.4923673060953</v>
      </c>
      <c r="J11" s="5">
        <f t="shared" ref="J11:J21" si="4">F11+I11</f>
        <v>3626.8084494191389</v>
      </c>
    </row>
    <row r="12" spans="1:10" x14ac:dyDescent="0.35">
      <c r="A12" s="1" t="s">
        <v>5</v>
      </c>
      <c r="B12" s="1">
        <v>145675</v>
      </c>
      <c r="C12" s="1">
        <v>12</v>
      </c>
      <c r="D12" s="1">
        <f t="shared" si="0"/>
        <v>3.2876712328767121</v>
      </c>
      <c r="E12" s="4">
        <f t="shared" si="1"/>
        <v>13.668149435306281</v>
      </c>
      <c r="F12" s="5">
        <f t="shared" si="2"/>
        <v>5467.2597741225127</v>
      </c>
      <c r="G12" s="13">
        <v>0</v>
      </c>
      <c r="H12" s="13">
        <f t="shared" ref="H12:H22" si="5">G12/93938*100</f>
        <v>0</v>
      </c>
      <c r="I12" s="13">
        <f t="shared" si="3"/>
        <v>0</v>
      </c>
      <c r="J12" s="5">
        <f t="shared" si="4"/>
        <v>5467.2597741225127</v>
      </c>
    </row>
    <row r="13" spans="1:10" x14ac:dyDescent="0.35">
      <c r="A13" s="1" t="s">
        <v>6</v>
      </c>
      <c r="B13" s="1">
        <v>5000</v>
      </c>
      <c r="C13" s="1">
        <v>333</v>
      </c>
      <c r="D13" s="1">
        <f t="shared" si="0"/>
        <v>91.232876712328775</v>
      </c>
      <c r="E13" s="4">
        <f t="shared" si="1"/>
        <v>0.46913160924339392</v>
      </c>
      <c r="F13" s="5">
        <f t="shared" si="2"/>
        <v>187.65264369735758</v>
      </c>
      <c r="G13" s="13">
        <v>34000</v>
      </c>
      <c r="H13" s="13">
        <f t="shared" si="5"/>
        <v>36.194085460622965</v>
      </c>
      <c r="I13" s="13">
        <f t="shared" si="3"/>
        <v>21716.45127637378</v>
      </c>
      <c r="J13" s="5">
        <f t="shared" si="4"/>
        <v>21904.103920071138</v>
      </c>
    </row>
    <row r="14" spans="1:10" x14ac:dyDescent="0.35">
      <c r="A14" s="1" t="s">
        <v>7</v>
      </c>
      <c r="B14" s="1">
        <v>6000</v>
      </c>
      <c r="C14" s="1">
        <v>345</v>
      </c>
      <c r="D14" s="1">
        <f t="shared" si="0"/>
        <v>94.520547945205479</v>
      </c>
      <c r="E14" s="4">
        <f t="shared" si="1"/>
        <v>0.56295793109207271</v>
      </c>
      <c r="F14" s="5">
        <f t="shared" si="2"/>
        <v>225.18317243682907</v>
      </c>
      <c r="G14" s="13">
        <v>45000</v>
      </c>
      <c r="H14" s="13">
        <f t="shared" si="5"/>
        <v>47.903936639059808</v>
      </c>
      <c r="I14" s="13">
        <f t="shared" si="3"/>
        <v>28742.361983435883</v>
      </c>
      <c r="J14" s="5">
        <f>F14+I14</f>
        <v>28967.545155872711</v>
      </c>
    </row>
    <row r="15" spans="1:10" x14ac:dyDescent="0.35">
      <c r="A15" s="1" t="s">
        <v>8</v>
      </c>
      <c r="B15" s="1">
        <v>120000</v>
      </c>
      <c r="C15" s="1">
        <v>123</v>
      </c>
      <c r="D15" s="1">
        <f t="shared" si="0"/>
        <v>33.698630136986303</v>
      </c>
      <c r="E15" s="4">
        <f t="shared" si="1"/>
        <v>11.259158621841454</v>
      </c>
      <c r="F15" s="5">
        <f t="shared" si="2"/>
        <v>4503.6634487365818</v>
      </c>
      <c r="G15" s="13">
        <v>0</v>
      </c>
      <c r="H15" s="13">
        <f t="shared" si="5"/>
        <v>0</v>
      </c>
      <c r="I15" s="13">
        <f t="shared" si="3"/>
        <v>0</v>
      </c>
      <c r="J15" s="5">
        <f t="shared" si="4"/>
        <v>4503.6634487365818</v>
      </c>
    </row>
    <row r="16" spans="1:10" x14ac:dyDescent="0.35">
      <c r="A16" s="1" t="s">
        <v>9</v>
      </c>
      <c r="B16" s="1">
        <v>500</v>
      </c>
      <c r="C16" s="1">
        <v>12</v>
      </c>
      <c r="D16" s="1">
        <f t="shared" si="0"/>
        <v>3.2876712328767121</v>
      </c>
      <c r="E16" s="4">
        <f t="shared" si="1"/>
        <v>4.6913160924339392E-2</v>
      </c>
      <c r="F16" s="5">
        <f t="shared" si="2"/>
        <v>18.765264369735757</v>
      </c>
      <c r="G16" s="13">
        <v>0</v>
      </c>
      <c r="H16" s="13">
        <f t="shared" si="5"/>
        <v>0</v>
      </c>
      <c r="I16" s="13">
        <f t="shared" si="3"/>
        <v>0</v>
      </c>
      <c r="J16" s="5">
        <f t="shared" si="4"/>
        <v>18.765264369735757</v>
      </c>
    </row>
    <row r="17" spans="1:10" x14ac:dyDescent="0.35">
      <c r="A17" s="1" t="s">
        <v>10</v>
      </c>
      <c r="B17" s="1">
        <v>350</v>
      </c>
      <c r="C17" s="1">
        <v>123</v>
      </c>
      <c r="D17" s="1">
        <f t="shared" si="0"/>
        <v>33.698630136986303</v>
      </c>
      <c r="E17" s="4">
        <f t="shared" si="1"/>
        <v>3.2839212647037576E-2</v>
      </c>
      <c r="F17" s="5">
        <f t="shared" si="2"/>
        <v>13.135685058815032</v>
      </c>
      <c r="G17" s="13">
        <v>0</v>
      </c>
      <c r="H17" s="13">
        <f t="shared" si="5"/>
        <v>0</v>
      </c>
      <c r="I17" s="13">
        <f t="shared" si="3"/>
        <v>0</v>
      </c>
      <c r="J17" s="5">
        <f t="shared" si="4"/>
        <v>13.135685058815032</v>
      </c>
    </row>
    <row r="18" spans="1:10" x14ac:dyDescent="0.35">
      <c r="A18" s="1" t="s">
        <v>11</v>
      </c>
      <c r="B18" s="1">
        <v>35670</v>
      </c>
      <c r="C18" s="1">
        <v>124</v>
      </c>
      <c r="D18" s="1">
        <f t="shared" si="0"/>
        <v>33.972602739726028</v>
      </c>
      <c r="E18" s="4">
        <f t="shared" si="1"/>
        <v>3.3467849003423722</v>
      </c>
      <c r="F18" s="5">
        <f t="shared" si="2"/>
        <v>1338.7139601369488</v>
      </c>
      <c r="G18" s="13">
        <v>3500</v>
      </c>
      <c r="H18" s="13">
        <f t="shared" si="5"/>
        <v>3.7258617385935402</v>
      </c>
      <c r="I18" s="13">
        <f t="shared" si="3"/>
        <v>2235.5170431561241</v>
      </c>
      <c r="J18" s="5">
        <f t="shared" si="4"/>
        <v>3574.2310032930727</v>
      </c>
    </row>
    <row r="19" spans="1:10" x14ac:dyDescent="0.35">
      <c r="A19" s="1" t="s">
        <v>12</v>
      </c>
      <c r="B19" s="1">
        <v>3007</v>
      </c>
      <c r="C19" s="1">
        <v>154</v>
      </c>
      <c r="D19" s="1">
        <f t="shared" si="0"/>
        <v>42.19178082191781</v>
      </c>
      <c r="E19" s="4">
        <f t="shared" si="1"/>
        <v>0.2821357497989771</v>
      </c>
      <c r="F19" s="5">
        <f t="shared" si="2"/>
        <v>112.85429991959084</v>
      </c>
      <c r="G19" s="13">
        <v>4567</v>
      </c>
      <c r="H19" s="13">
        <f t="shared" si="5"/>
        <v>4.8617173029019138</v>
      </c>
      <c r="I19" s="13">
        <f t="shared" si="3"/>
        <v>2917.0303817411486</v>
      </c>
      <c r="J19" s="5">
        <f t="shared" si="4"/>
        <v>3029.8846816607393</v>
      </c>
    </row>
    <row r="20" spans="1:10" x14ac:dyDescent="0.35">
      <c r="A20" s="1" t="s">
        <v>13</v>
      </c>
      <c r="B20" s="1">
        <v>235467</v>
      </c>
      <c r="C20" s="1">
        <v>1</v>
      </c>
      <c r="D20" s="1">
        <f t="shared" si="0"/>
        <v>0.27397260273972601</v>
      </c>
      <c r="E20" s="4">
        <f t="shared" si="1"/>
        <v>22.093002526742847</v>
      </c>
      <c r="F20" s="5">
        <f t="shared" si="2"/>
        <v>8837.2010106971393</v>
      </c>
      <c r="G20" s="13">
        <v>110</v>
      </c>
      <c r="H20" s="13">
        <f t="shared" si="5"/>
        <v>0.11709851178436841</v>
      </c>
      <c r="I20" s="13">
        <f t="shared" si="3"/>
        <v>70.259107070621042</v>
      </c>
      <c r="J20" s="5">
        <f t="shared" si="4"/>
        <v>8907.4601177677596</v>
      </c>
    </row>
    <row r="21" spans="1:10" x14ac:dyDescent="0.35">
      <c r="A21" s="1" t="s">
        <v>14</v>
      </c>
      <c r="B21" s="1">
        <v>245674</v>
      </c>
      <c r="C21" s="1">
        <v>234</v>
      </c>
      <c r="D21" s="1">
        <f t="shared" si="0"/>
        <v>64.109589041095887</v>
      </c>
      <c r="E21" s="4">
        <f t="shared" si="1"/>
        <v>23.050687793852312</v>
      </c>
      <c r="F21" s="5">
        <f t="shared" si="2"/>
        <v>9220.2751175409248</v>
      </c>
      <c r="G21" s="13">
        <v>111</v>
      </c>
      <c r="H21" s="13">
        <f t="shared" si="5"/>
        <v>0.11816304370968085</v>
      </c>
      <c r="I21" s="13">
        <f t="shared" si="3"/>
        <v>70.897826225808515</v>
      </c>
      <c r="J21" s="5">
        <f t="shared" si="4"/>
        <v>9291.1729437667327</v>
      </c>
    </row>
    <row r="22" spans="1:10" x14ac:dyDescent="0.35">
      <c r="A22" s="1" t="s">
        <v>15</v>
      </c>
      <c r="B22" s="1">
        <f>SUM(B10:B21)</f>
        <v>1065799</v>
      </c>
      <c r="C22" s="1"/>
      <c r="D22" s="1">
        <f t="shared" si="0"/>
        <v>0</v>
      </c>
      <c r="E22" s="5">
        <f>SUM(E10:E21)</f>
        <v>100</v>
      </c>
      <c r="F22" s="5">
        <f>SUM(F10:F21)</f>
        <v>40000.000000000007</v>
      </c>
      <c r="G22" s="13">
        <f>SUM(G10:G21)</f>
        <v>93938</v>
      </c>
      <c r="H22" s="12">
        <f t="shared" si="5"/>
        <v>100</v>
      </c>
      <c r="I22" s="13">
        <f>SUM(I10:I21)</f>
        <v>60000</v>
      </c>
      <c r="J22" s="5">
        <f>SUM(J10:J21)</f>
        <v>100000</v>
      </c>
    </row>
  </sheetData>
  <pageMargins left="0.7" right="0.7" top="0.75" bottom="0.75" header="0.3" footer="0.3"/>
  <ignoredErrors>
    <ignoredError sqref="B3" formula="1"/>
  </ignoredErrors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method second recommended</vt:lpstr>
      <vt:lpstr>method first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Corporate Edition</dc:creator>
  <cp:lastModifiedBy>DELL</cp:lastModifiedBy>
  <dcterms:created xsi:type="dcterms:W3CDTF">2019-08-26T05:28:16Z</dcterms:created>
  <dcterms:modified xsi:type="dcterms:W3CDTF">2022-07-28T10:47:37Z</dcterms:modified>
</cp:coreProperties>
</file>